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Juliana\Downloads\"/>
    </mc:Choice>
  </mc:AlternateContent>
  <xr:revisionPtr revIDLastSave="0" documentId="13_ncr:1_{C789EAE2-A21A-4DC9-B2AC-432ACEDFEFC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serva São João" sheetId="1" r:id="rId1"/>
    <sheet name="Ressaca do Guerrilha" sheetId="2" r:id="rId2"/>
  </sheets>
  <externalReferences>
    <externalReference r:id="rId3"/>
  </externalReferences>
  <definedNames>
    <definedName name="_xlnm.Print_Area" localSheetId="0">'Reserva São João'!$B$1:$I$55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6" i="2"/>
  <c r="G45" i="2"/>
  <c r="G46" i="1"/>
  <c r="H46" i="1" s="1"/>
  <c r="H45" i="1" s="1"/>
  <c r="H41" i="1"/>
  <c r="H34" i="1"/>
  <c r="G44" i="1"/>
  <c r="H44" i="1" s="1"/>
  <c r="G32" i="1"/>
  <c r="H38" i="1"/>
  <c r="H37" i="1"/>
  <c r="E46" i="2"/>
  <c r="F46" i="2" s="1"/>
  <c r="F46" i="1" l="1"/>
  <c r="F39" i="1" l="1"/>
  <c r="G39" i="1" s="1"/>
  <c r="H39" i="1" s="1"/>
  <c r="F38" i="1"/>
  <c r="G38" i="1" s="1"/>
  <c r="F37" i="1"/>
  <c r="G37" i="1" s="1"/>
  <c r="F36" i="1"/>
  <c r="G36" i="1" s="1"/>
  <c r="H36" i="1" s="1"/>
  <c r="F35" i="1"/>
  <c r="G35" i="1" s="1"/>
  <c r="H35" i="1" s="1"/>
  <c r="F34" i="1"/>
  <c r="G34" i="1" s="1"/>
  <c r="E39" i="2"/>
  <c r="F39" i="2" s="1"/>
  <c r="G39" i="2" s="1"/>
  <c r="E38" i="2"/>
  <c r="F38" i="2" s="1"/>
  <c r="G38" i="2" s="1"/>
  <c r="E37" i="2"/>
  <c r="F37" i="2" s="1"/>
  <c r="G37" i="2" s="1"/>
  <c r="E36" i="2"/>
  <c r="F36" i="2" s="1"/>
  <c r="G36" i="2" s="1"/>
  <c r="E35" i="2"/>
  <c r="F35" i="2" s="1"/>
  <c r="G35" i="2" s="1"/>
  <c r="E34" i="2"/>
  <c r="F34" i="2" s="1"/>
  <c r="G34" i="2" s="1"/>
  <c r="E41" i="2"/>
  <c r="F41" i="2" s="1"/>
  <c r="G41" i="2" s="1"/>
  <c r="E42" i="2"/>
  <c r="F42" i="2" s="1"/>
  <c r="G42" i="2" s="1"/>
  <c r="G40" i="2" l="1"/>
  <c r="F11" i="1"/>
  <c r="F44" i="1"/>
  <c r="E11" i="2" l="1"/>
  <c r="E44" i="2" l="1"/>
  <c r="F44" i="2" s="1"/>
  <c r="G44" i="2" s="1"/>
  <c r="G43" i="2" s="1"/>
  <c r="E32" i="2"/>
  <c r="F32" i="2" s="1"/>
  <c r="G32" i="2" s="1"/>
  <c r="E31" i="2"/>
  <c r="F31" i="2" s="1"/>
  <c r="G31" i="2" s="1"/>
  <c r="E29" i="2"/>
  <c r="F29" i="2" s="1"/>
  <c r="G29" i="2" s="1"/>
  <c r="E28" i="2"/>
  <c r="F28" i="2" s="1"/>
  <c r="G28" i="2" s="1"/>
  <c r="E26" i="2"/>
  <c r="F26" i="2" s="1"/>
  <c r="G26" i="2" s="1"/>
  <c r="E25" i="2"/>
  <c r="F25" i="2" s="1"/>
  <c r="G25" i="2" s="1"/>
  <c r="E24" i="2"/>
  <c r="F24" i="2" s="1"/>
  <c r="G24" i="2" s="1"/>
  <c r="E23" i="2"/>
  <c r="F23" i="2" s="1"/>
  <c r="G23" i="2" s="1"/>
  <c r="E22" i="2"/>
  <c r="F22" i="2" s="1"/>
  <c r="G22" i="2" s="1"/>
  <c r="E21" i="2"/>
  <c r="F21" i="2" s="1"/>
  <c r="G21" i="2" s="1"/>
  <c r="E20" i="2"/>
  <c r="F20" i="2" s="1"/>
  <c r="G20" i="2" s="1"/>
  <c r="E19" i="2"/>
  <c r="F19" i="2" s="1"/>
  <c r="G19" i="2" s="1"/>
  <c r="E17" i="2"/>
  <c r="F17" i="2" s="1"/>
  <c r="G17" i="2" s="1"/>
  <c r="E16" i="2"/>
  <c r="F16" i="2" s="1"/>
  <c r="G16" i="2" s="1"/>
  <c r="E15" i="2"/>
  <c r="F15" i="2" s="1"/>
  <c r="G15" i="2" s="1"/>
  <c r="E14" i="2"/>
  <c r="F14" i="2" s="1"/>
  <c r="G14" i="2" s="1"/>
  <c r="E13" i="2"/>
  <c r="F13" i="2" s="1"/>
  <c r="G13" i="2" s="1"/>
  <c r="F11" i="2"/>
  <c r="G11" i="2" s="1"/>
  <c r="G10" i="2" s="1"/>
  <c r="G27" i="2" l="1"/>
  <c r="G33" i="2"/>
  <c r="G12" i="2"/>
  <c r="G18" i="2"/>
  <c r="G30" i="2"/>
  <c r="F15" i="1"/>
  <c r="G15" i="1" s="1"/>
  <c r="H15" i="1" s="1"/>
  <c r="H43" i="1"/>
  <c r="F42" i="1"/>
  <c r="G42" i="1" s="1"/>
  <c r="H42" i="1" s="1"/>
  <c r="F41" i="1"/>
  <c r="G41" i="1" s="1"/>
  <c r="F32" i="1"/>
  <c r="H32" i="1" s="1"/>
  <c r="F31" i="1"/>
  <c r="G31" i="1" s="1"/>
  <c r="H31" i="1" s="1"/>
  <c r="F29" i="1"/>
  <c r="G29" i="1" s="1"/>
  <c r="H29" i="1" s="1"/>
  <c r="F28" i="1"/>
  <c r="G28" i="1" s="1"/>
  <c r="H28" i="1" s="1"/>
  <c r="F26" i="1"/>
  <c r="G26" i="1" s="1"/>
  <c r="H26" i="1" s="1"/>
  <c r="F25" i="1"/>
  <c r="G25" i="1" s="1"/>
  <c r="H25" i="1" s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H21" i="1" s="1"/>
  <c r="F20" i="1"/>
  <c r="G20" i="1" s="1"/>
  <c r="H20" i="1" s="1"/>
  <c r="F19" i="1"/>
  <c r="G19" i="1" s="1"/>
  <c r="H19" i="1" s="1"/>
  <c r="F17" i="1"/>
  <c r="G17" i="1" s="1"/>
  <c r="H17" i="1" s="1"/>
  <c r="F16" i="1"/>
  <c r="G16" i="1" s="1"/>
  <c r="H16" i="1" s="1"/>
  <c r="F14" i="1"/>
  <c r="G14" i="1" s="1"/>
  <c r="H14" i="1" s="1"/>
  <c r="F13" i="1"/>
  <c r="G13" i="1" s="1"/>
  <c r="H13" i="1" s="1"/>
  <c r="G11" i="1"/>
  <c r="H11" i="1" s="1"/>
  <c r="H10" i="1" s="1"/>
  <c r="H40" i="1" l="1"/>
  <c r="H30" i="1"/>
  <c r="H27" i="1"/>
  <c r="H18" i="1"/>
  <c r="H33" i="1"/>
  <c r="H12" i="1"/>
  <c r="H47" i="1" l="1"/>
  <c r="H52" i="1" s="1"/>
  <c r="H53" i="1" s="1"/>
  <c r="G52" i="2"/>
  <c r="G53" i="2" s="1"/>
</calcChain>
</file>

<file path=xl/sharedStrings.xml><?xml version="1.0" encoding="utf-8"?>
<sst xmlns="http://schemas.openxmlformats.org/spreadsheetml/2006/main" count="234" uniqueCount="91">
  <si>
    <t>RESPONSÁVEL TÉCNICO:</t>
  </si>
  <si>
    <t>CREA:</t>
  </si>
  <si>
    <t>DATA:</t>
  </si>
  <si>
    <t>PERFURAÇÃO DO POÇO</t>
  </si>
  <si>
    <t>Item</t>
  </si>
  <si>
    <t>Discriminação</t>
  </si>
  <si>
    <t>Quantitativo</t>
  </si>
  <si>
    <t>Unidade</t>
  </si>
  <si>
    <t>Custo</t>
  </si>
  <si>
    <t>Preço</t>
  </si>
  <si>
    <t>Unitário</t>
  </si>
  <si>
    <t xml:space="preserve"> Total</t>
  </si>
  <si>
    <t>S/BDI</t>
  </si>
  <si>
    <t>C/BDI</t>
  </si>
  <si>
    <t>PREPARAÇÃO DA OBRA</t>
  </si>
  <si>
    <t>1.1</t>
  </si>
  <si>
    <t>MOBILIZAÇÃO GLOBAL DE EQUIPAMENTOS</t>
  </si>
  <si>
    <t>UN</t>
  </si>
  <si>
    <t>2.1</t>
  </si>
  <si>
    <t>PERFURAÇÃO (Quantitativos conforme perfil projetado para poço)</t>
  </si>
  <si>
    <t>2.1.1</t>
  </si>
  <si>
    <t>PERFURAÇÃO MÉTODO ROTATIVO DN 12" - ROCHAS SED. OU ALTERADAS</t>
  </si>
  <si>
    <t>M</t>
  </si>
  <si>
    <t>2.2.1</t>
  </si>
  <si>
    <t>PERFURAÇÃO MÉT. ROTATIVO ROCHAS SEDIMENTARES COM CIRCULAÇÃO DE LAMA 12"</t>
  </si>
  <si>
    <t>2.3.1</t>
  </si>
  <si>
    <t>2.4.2</t>
  </si>
  <si>
    <t>PERFURAÇÃO ROTOPNEUMÁTICA ROCHAS IGNEAS 6" ATÉ 100M PROFUNDIDADE</t>
  </si>
  <si>
    <t>2.5.2</t>
  </si>
  <si>
    <t>REVESTIMENTO, FILTROS, PRÉ-FILTRO E CENTRALIZADORES</t>
  </si>
  <si>
    <t>3.1</t>
  </si>
  <si>
    <t>INSTALAÇÃO E FORN. DE REVESTIMENTO TUBO CHAPA PRETA E = 3/16" - 12" - 36KG</t>
  </si>
  <si>
    <t>3.2</t>
  </si>
  <si>
    <t>INSTALAÇÃO E FORNECIMENTO DE REVESTIMENTO GEOMECÂNICO PVC STANDARD DN 6"</t>
  </si>
  <si>
    <t>3.3</t>
  </si>
  <si>
    <t>INSTALAÇÃO E FORNECIMENTO DE FILTRO GEOMECÂNICO PVC STANDARD DN 6"</t>
  </si>
  <si>
    <t>3.4</t>
  </si>
  <si>
    <t>FORNECIMENTO E INSTALAÇÃO DE CAP DE FUNDO 6" AÇO GALVANIZADO</t>
  </si>
  <si>
    <t>3.5</t>
  </si>
  <si>
    <t>FORNECIMENTO E INSTALAÇÃO DE CENTRALIZADORES EM FERRO GALVANIZADO 6"X12"</t>
  </si>
  <si>
    <t>3.6</t>
  </si>
  <si>
    <t>FORNECIMENTO E APLICAÇÃO DE AREIA PARA PRÉ-FILTRO GRANULOMETRIA DE 1,00 A 2,00 MM</t>
  </si>
  <si>
    <t>M3</t>
  </si>
  <si>
    <t>3.7</t>
  </si>
  <si>
    <t>FORNECIMENTO E INSTALAÇÃO DE TUBO DE PVC DN 50MM PARA RECARGA DE PRÉ-FILTRO</t>
  </si>
  <si>
    <t>3.8</t>
  </si>
  <si>
    <t>FORNECIMENTO E INSTALAÇÃO DE CAP DE PVC DN 50MM</t>
  </si>
  <si>
    <t>PROTEÇÃO SANITÁRIA</t>
  </si>
  <si>
    <t>4.1</t>
  </si>
  <si>
    <t>CIMENTAÇÃO DO ESPAÇO ANULAR 6”x12”</t>
  </si>
  <si>
    <t>4.2</t>
  </si>
  <si>
    <t>ISOLAMENTO DE AQUÍFEROS COM PALLETS DE ARGILA EXPANSIVA</t>
  </si>
  <si>
    <t>DESENVOLVIMENTO E ENSAIO DE BOMBEAMENTO E RECUPEAÇÃO</t>
  </si>
  <si>
    <t>5.1</t>
  </si>
  <si>
    <t>DESENVOLVIMENTO DO POÇO COMPATÍVEL COM A VAZÃO ESPERADA</t>
  </si>
  <si>
    <t>H</t>
  </si>
  <si>
    <t>5.2</t>
  </si>
  <si>
    <t>6.1</t>
  </si>
  <si>
    <t>DESINFECÇÃO COM PRODUTOS QUÍMICOS</t>
  </si>
  <si>
    <t>6.2</t>
  </si>
  <si>
    <t>ANÁLISE FÍSICO QUÍMICA E BACTERIOLÓGICA E RELATÓRIO TÉCNICO DO POÇO</t>
  </si>
  <si>
    <t>7.1</t>
  </si>
  <si>
    <t>ANÁLISE FISICO-QUÍMICA E BACTERIOLÓGICA DA ÁGUA</t>
  </si>
  <si>
    <t>7.2</t>
  </si>
  <si>
    <t>RELATÓRIO TÉCNCO FINAL DO POÇO</t>
  </si>
  <si>
    <t>GEÓLOGO RESIDENTE</t>
  </si>
  <si>
    <t>8.1</t>
  </si>
  <si>
    <t>Total  da perfuração</t>
  </si>
  <si>
    <t>RESUMO</t>
  </si>
  <si>
    <t>TOTAL DA PERFURAÇÃO DO POÇO</t>
  </si>
  <si>
    <t>TOTAL DA OBRA</t>
  </si>
  <si>
    <t>Percentual de BDI (Bonificação de Despesas Indiretas) Utilizado no orçamento:</t>
  </si>
  <si>
    <t>ENSAIO DE BOMBEAMENTO - TESTE DE VAZÃO E RECUPERAÇÃO DO POÇO E ELAB. DE RELATÓRIO</t>
  </si>
  <si>
    <t>PERFURAÇÃO (REABERTURA) MÉT. ROTOPNEUMÁTICO DN 12" - ROCHAS SED. OU ALTERADAS</t>
  </si>
  <si>
    <t>Preencher os itens em amarelo</t>
  </si>
  <si>
    <r>
      <t xml:space="preserve">PLANILHA DE ORÇAMENTO POÇO TUBULAR PROFUNDO - </t>
    </r>
    <r>
      <rPr>
        <b/>
        <sz val="14"/>
        <color rgb="FFFF0000"/>
        <rFont val="Arial"/>
        <family val="2"/>
      </rPr>
      <t>LOCALIDADE DE RESERVA SÃO JOÃO</t>
    </r>
  </si>
  <si>
    <r>
      <t xml:space="preserve">PLANILHA DE ORÇAMENTO POÇO TUBULAR PROFUNDO - </t>
    </r>
    <r>
      <rPr>
        <b/>
        <sz val="14"/>
        <color rgb="FFFF0000"/>
        <rFont val="Arial"/>
        <family val="2"/>
      </rPr>
      <t>LOCALIDADE DE RESSACA DO GUERRILHA</t>
    </r>
  </si>
  <si>
    <t xml:space="preserve">LAJE DE PROTEÇÃO </t>
  </si>
  <si>
    <t>TUBO PROTETOR</t>
  </si>
  <si>
    <t>TAMPA SOLDADA</t>
  </si>
  <si>
    <t>CERCAMENTO</t>
  </si>
  <si>
    <t xml:space="preserve">PLACA DA OBRA </t>
  </si>
  <si>
    <t>6.3</t>
  </si>
  <si>
    <t>6.4</t>
  </si>
  <si>
    <t>6.5</t>
  </si>
  <si>
    <t>6.6</t>
  </si>
  <si>
    <t xml:space="preserve">DESINFECÇÃO + LAJE DE PROTEÇÃO + TUBO PROTETOR + TAMPA SOLDADA + CERCAMENTO + PLACA DA OBRA </t>
  </si>
  <si>
    <t>9.1</t>
  </si>
  <si>
    <t>TAMPONAMENTO DE POÇO IMPRODUTIVO OU COM BAIXA QUALIDADE DA ÁGUA</t>
  </si>
  <si>
    <t>PREENCHIMENTO COM PASTA DE CIMENTO E PEDRA BRITA</t>
  </si>
  <si>
    <t>PERFURAÇÃO ROTOPNEUMÁTICA ROCHAS IGNEAS 6" DE 100,01M A 250M DE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</si>
</sst>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5" borderId="0" xfId="0" applyFont="1" applyFill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justify" vertical="top" wrapText="1"/>
    </xf>
    <xf numFmtId="0" fontId="8" fillId="3" borderId="7" xfId="0" applyFont="1" applyFill="1" applyBorder="1" applyAlignment="1">
      <alignment horizontal="center" wrapText="1"/>
    </xf>
    <xf numFmtId="165" fontId="7" fillId="3" borderId="7" xfId="0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center" wrapText="1"/>
    </xf>
    <xf numFmtId="164" fontId="8" fillId="5" borderId="7" xfId="1" applyFont="1" applyFill="1" applyBorder="1" applyAlignment="1">
      <alignment horizontal="center" wrapText="1"/>
    </xf>
    <xf numFmtId="164" fontId="8" fillId="0" borderId="7" xfId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left" vertical="top" wrapText="1"/>
    </xf>
    <xf numFmtId="164" fontId="8" fillId="3" borderId="7" xfId="1" applyFont="1" applyFill="1" applyBorder="1" applyAlignment="1">
      <alignment horizontal="center" wrapText="1"/>
    </xf>
    <xf numFmtId="0" fontId="8" fillId="0" borderId="7" xfId="0" applyFont="1" applyBorder="1" applyAlignment="1">
      <alignment vertical="top" wrapText="1"/>
    </xf>
    <xf numFmtId="0" fontId="8" fillId="0" borderId="7" xfId="0" quotePrefix="1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5" fontId="2" fillId="2" borderId="7" xfId="0" applyNumberFormat="1" applyFont="1" applyFill="1" applyBorder="1"/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2" fillId="2" borderId="3" xfId="0" applyFont="1" applyFill="1" applyBorder="1" applyAlignment="1">
      <alignment horizontal="left" vertical="top" wrapText="1"/>
    </xf>
    <xf numFmtId="166" fontId="2" fillId="2" borderId="3" xfId="1" applyNumberFormat="1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left" vertical="top" wrapText="1"/>
    </xf>
    <xf numFmtId="164" fontId="2" fillId="4" borderId="11" xfId="1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10" fontId="2" fillId="5" borderId="7" xfId="2" applyNumberFormat="1" applyFont="1" applyFill="1" applyBorder="1" applyAlignment="1">
      <alignment horizontal="right" wrapText="1"/>
    </xf>
    <xf numFmtId="10" fontId="2" fillId="0" borderId="7" xfId="2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4" name="Pictur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5" name="Pictur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6" name="Picture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7" name="Picture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0" name="Pictur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1" name="Pictur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5" name="Picture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6" name="Picture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7" name="Picture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8" name="Picture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9" name="Picture 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0" name="Picture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1" name="Pictur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2" name="Picture 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3" name="Picture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4" name="Pictur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6" name="Picture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7" name="Pictur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8" name="Picture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29" name="Picture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0" name="Picture 1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1" name="Picture 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2" name="Picture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3" name="Picture 1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4" name="Picture 1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5" name="Picture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6" name="Picture 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sp macro="" textlink="">
      <xdr:nvSpPr>
        <xdr:cNvPr id="37" name="Picture 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38" name="Picture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39" name="Picture 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0" name="Picture 1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1" name="Picture 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2" name="Picture 1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3" name="Picture 1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4" name="Picture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5" name="Picture 1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6" name="Picture 1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7" name="Picture 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8" name="Picture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49" name="Picture 1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50" name="Picture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51" name="Picture 1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52" name="Picture 1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53" name="Picture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54" name="Picture 1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sp macro="" textlink="">
      <xdr:nvSpPr>
        <xdr:cNvPr id="55" name="Picture 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4" name="Picture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5" name="Picture 1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6" name="Picture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7" name="Picture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0" name="Pictur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1" name="Picture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2" name="Picture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3" name="Picture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5" name="Picture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6" name="Picture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7" name="Picture 1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8" name="Picture 1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9" name="Picture 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0" name="Picture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1" name="Picture 1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2" name="Picture 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3" name="Picture 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4" name="Picture 1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5" name="Picture 2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6" name="Picture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7" name="Picture 1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8" name="Picture 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29" name="Picture 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0" name="Picture 1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1" name="Picture 1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2" name="Picture 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3" name="Picture 1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4" name="Picture 19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5" name="Picture 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6" name="Picture 1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37" name="Picture 1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38" name="Pictur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39" name="Picture 1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0" name="Picture 1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1" name="Picture 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2" name="Picture 1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3" name="Picture 1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4" name="Picture 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5" name="Picture 1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6" name="Picture 1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7" name="Picture 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8" name="Picture 1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49" name="Picture 1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50" name="Picture 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51" name="Picture 1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52" name="Picture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53" name="Picture 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54" name="Picture 1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sp macro="" textlink="">
      <xdr:nvSpPr>
        <xdr:cNvPr id="55" name="Picture 19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ao%20Martinho/Planilhas%20de%20Refer&#234;ncia/Composicao%20dos%20Custos%20Unitarios%20Perfurac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s unitários"/>
    </sheetNames>
    <sheetDataSet>
      <sheetData sheetId="0" refreshError="1">
        <row r="11">
          <cell r="G11">
            <v>0</v>
          </cell>
        </row>
        <row r="15">
          <cell r="G15">
            <v>0</v>
          </cell>
        </row>
        <row r="20">
          <cell r="G20">
            <v>0</v>
          </cell>
        </row>
        <row r="26">
          <cell r="G26">
            <v>0</v>
          </cell>
        </row>
        <row r="29">
          <cell r="G29">
            <v>0</v>
          </cell>
        </row>
        <row r="33">
          <cell r="G33">
            <v>0</v>
          </cell>
        </row>
        <row r="37">
          <cell r="G37">
            <v>0</v>
          </cell>
        </row>
        <row r="41">
          <cell r="G41">
            <v>0</v>
          </cell>
        </row>
        <row r="44">
          <cell r="G44">
            <v>0</v>
          </cell>
        </row>
        <row r="47">
          <cell r="G47">
            <v>0</v>
          </cell>
        </row>
        <row r="50">
          <cell r="G50">
            <v>0</v>
          </cell>
        </row>
        <row r="53">
          <cell r="G53">
            <v>0</v>
          </cell>
        </row>
        <row r="56">
          <cell r="G56">
            <v>0</v>
          </cell>
        </row>
        <row r="59">
          <cell r="G59">
            <v>0</v>
          </cell>
        </row>
        <row r="62">
          <cell r="G62">
            <v>0</v>
          </cell>
        </row>
        <row r="65">
          <cell r="G65">
            <v>0</v>
          </cell>
        </row>
        <row r="68">
          <cell r="G68">
            <v>0</v>
          </cell>
        </row>
        <row r="71">
          <cell r="G71">
            <v>0</v>
          </cell>
        </row>
        <row r="76">
          <cell r="G76">
            <v>0</v>
          </cell>
        </row>
        <row r="79">
          <cell r="G79">
            <v>0</v>
          </cell>
        </row>
        <row r="82">
          <cell r="G82">
            <v>0</v>
          </cell>
        </row>
        <row r="85">
          <cell r="G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5"/>
  <sheetViews>
    <sheetView topLeftCell="A37" zoomScale="71" zoomScaleNormal="71" workbookViewId="0">
      <selection activeCell="C45" sqref="C45"/>
    </sheetView>
  </sheetViews>
  <sheetFormatPr defaultRowHeight="15" x14ac:dyDescent="0.25"/>
  <cols>
    <col min="1" max="1" width="6" customWidth="1"/>
    <col min="2" max="2" width="7.28515625" bestFit="1" customWidth="1"/>
    <col min="3" max="3" width="136.28515625" bestFit="1" customWidth="1"/>
    <col min="4" max="4" width="36.85546875" customWidth="1"/>
    <col min="5" max="5" width="12.140625" bestFit="1" customWidth="1"/>
    <col min="6" max="7" width="15.7109375" bestFit="1" customWidth="1"/>
    <col min="8" max="8" width="19.7109375" bestFit="1" customWidth="1"/>
  </cols>
  <sheetData>
    <row r="1" spans="2:9" ht="18.75" x14ac:dyDescent="0.3">
      <c r="B1" s="38" t="s">
        <v>75</v>
      </c>
      <c r="C1" s="38"/>
      <c r="D1" s="38"/>
      <c r="E1" s="38"/>
      <c r="F1" s="38"/>
      <c r="G1" s="38"/>
      <c r="H1" s="38"/>
      <c r="I1" s="1"/>
    </row>
    <row r="2" spans="2:9" ht="19.5" thickBot="1" x14ac:dyDescent="0.35">
      <c r="B2" s="1"/>
      <c r="C2" s="2" t="s">
        <v>74</v>
      </c>
      <c r="D2" s="1"/>
      <c r="E2" s="3"/>
      <c r="F2" s="3"/>
      <c r="G2" s="3"/>
      <c r="H2" s="3"/>
      <c r="I2" s="1"/>
    </row>
    <row r="3" spans="2:9" ht="19.5" thickBot="1" x14ac:dyDescent="0.35">
      <c r="B3" s="4"/>
      <c r="C3" s="5"/>
      <c r="D3" s="6" t="s">
        <v>0</v>
      </c>
      <c r="E3" s="47"/>
      <c r="F3" s="47"/>
      <c r="G3" s="47"/>
      <c r="H3" s="48"/>
      <c r="I3" s="1"/>
    </row>
    <row r="4" spans="2:9" ht="19.5" thickBot="1" x14ac:dyDescent="0.35">
      <c r="B4" s="4"/>
      <c r="C4" s="5"/>
      <c r="D4" s="6" t="s">
        <v>1</v>
      </c>
      <c r="E4" s="47"/>
      <c r="F4" s="48"/>
      <c r="G4" s="7" t="s">
        <v>2</v>
      </c>
      <c r="H4" s="8"/>
      <c r="I4" s="1"/>
    </row>
    <row r="5" spans="2:9" ht="18.75" x14ac:dyDescent="0.3">
      <c r="B5" s="39" t="s">
        <v>3</v>
      </c>
      <c r="C5" s="40"/>
      <c r="D5" s="41"/>
      <c r="E5" s="41"/>
      <c r="F5" s="41"/>
      <c r="G5" s="41"/>
      <c r="H5" s="42"/>
      <c r="I5" s="1"/>
    </row>
    <row r="6" spans="2:9" ht="18.75" x14ac:dyDescent="0.3">
      <c r="B6" s="43" t="s">
        <v>4</v>
      </c>
      <c r="C6" s="43" t="s">
        <v>5</v>
      </c>
      <c r="D6" s="43" t="s">
        <v>6</v>
      </c>
      <c r="E6" s="43" t="s">
        <v>7</v>
      </c>
      <c r="F6" s="9"/>
      <c r="G6" s="9"/>
      <c r="H6" s="9"/>
      <c r="I6" s="1"/>
    </row>
    <row r="7" spans="2:9" ht="18.75" x14ac:dyDescent="0.3">
      <c r="B7" s="44"/>
      <c r="C7" s="44"/>
      <c r="D7" s="44"/>
      <c r="E7" s="44"/>
      <c r="F7" s="10" t="s">
        <v>8</v>
      </c>
      <c r="G7" s="10" t="s">
        <v>9</v>
      </c>
      <c r="H7" s="11" t="s">
        <v>9</v>
      </c>
      <c r="I7" s="1"/>
    </row>
    <row r="8" spans="2:9" ht="18.75" x14ac:dyDescent="0.3">
      <c r="B8" s="44"/>
      <c r="C8" s="44"/>
      <c r="D8" s="44"/>
      <c r="E8" s="44"/>
      <c r="F8" s="11" t="s">
        <v>10</v>
      </c>
      <c r="G8" s="11" t="s">
        <v>10</v>
      </c>
      <c r="H8" s="10" t="s">
        <v>11</v>
      </c>
      <c r="I8" s="1"/>
    </row>
    <row r="9" spans="2:9" ht="18.75" x14ac:dyDescent="0.3">
      <c r="B9" s="45"/>
      <c r="C9" s="45"/>
      <c r="D9" s="45"/>
      <c r="E9" s="45"/>
      <c r="F9" s="12" t="s">
        <v>12</v>
      </c>
      <c r="G9" s="12" t="s">
        <v>13</v>
      </c>
      <c r="H9" s="12"/>
      <c r="I9" s="1"/>
    </row>
    <row r="10" spans="2:9" ht="18.75" x14ac:dyDescent="0.3">
      <c r="B10" s="13">
        <v>1</v>
      </c>
      <c r="C10" s="14" t="s">
        <v>14</v>
      </c>
      <c r="D10" s="15"/>
      <c r="E10" s="15"/>
      <c r="F10" s="15"/>
      <c r="G10" s="15"/>
      <c r="H10" s="16">
        <f>SUM(H11)</f>
        <v>0</v>
      </c>
      <c r="I10" s="1"/>
    </row>
    <row r="11" spans="2:9" ht="18.75" x14ac:dyDescent="0.3">
      <c r="B11" s="17" t="s">
        <v>15</v>
      </c>
      <c r="C11" s="18" t="s">
        <v>16</v>
      </c>
      <c r="D11" s="19">
        <v>1</v>
      </c>
      <c r="E11" s="19" t="s">
        <v>17</v>
      </c>
      <c r="F11" s="20">
        <f>'[1]custos unitários'!$G$11</f>
        <v>0</v>
      </c>
      <c r="G11" s="21">
        <f>TRUNC(F11*(1+$H$57), 2)</f>
        <v>0</v>
      </c>
      <c r="H11" s="22">
        <f>ROUND(D11*G11,2)</f>
        <v>0</v>
      </c>
      <c r="I11" s="1"/>
    </row>
    <row r="12" spans="2:9" ht="18.75" x14ac:dyDescent="0.3">
      <c r="B12" s="13" t="s">
        <v>18</v>
      </c>
      <c r="C12" s="14" t="s">
        <v>19</v>
      </c>
      <c r="D12" s="15"/>
      <c r="E12" s="15"/>
      <c r="F12" s="15"/>
      <c r="G12" s="15"/>
      <c r="H12" s="16">
        <f>SUM(H13:H17)</f>
        <v>0</v>
      </c>
      <c r="I12" s="1"/>
    </row>
    <row r="13" spans="2:9" ht="36" x14ac:dyDescent="0.3">
      <c r="B13" s="17" t="s">
        <v>20</v>
      </c>
      <c r="C13" s="18" t="s">
        <v>21</v>
      </c>
      <c r="D13" s="19"/>
      <c r="E13" s="19" t="s">
        <v>22</v>
      </c>
      <c r="F13" s="21">
        <f>'[1]custos unitários'!$G$15</f>
        <v>0</v>
      </c>
      <c r="G13" s="21">
        <f>TRUNC(F13*(1+$H$57), 2)</f>
        <v>0</v>
      </c>
      <c r="H13" s="22">
        <f>ROUND(D13*G13,2)</f>
        <v>0</v>
      </c>
      <c r="I13" s="1"/>
    </row>
    <row r="14" spans="2:9" ht="36" x14ac:dyDescent="0.3">
      <c r="B14" s="17" t="s">
        <v>23</v>
      </c>
      <c r="C14" s="18" t="s">
        <v>24</v>
      </c>
      <c r="D14" s="19"/>
      <c r="E14" s="19" t="s">
        <v>22</v>
      </c>
      <c r="F14" s="21">
        <f>'[1]custos unitários'!$G$20</f>
        <v>0</v>
      </c>
      <c r="G14" s="21">
        <f>TRUNC(F14*(1+$H$57), 2)</f>
        <v>0</v>
      </c>
      <c r="H14" s="22">
        <f>ROUND(D14*G14,2)</f>
        <v>0</v>
      </c>
      <c r="I14" s="1"/>
    </row>
    <row r="15" spans="2:9" ht="36" x14ac:dyDescent="0.3">
      <c r="B15" s="17" t="s">
        <v>25</v>
      </c>
      <c r="C15" s="23" t="s">
        <v>73</v>
      </c>
      <c r="D15" s="19">
        <v>20</v>
      </c>
      <c r="E15" s="19" t="s">
        <v>22</v>
      </c>
      <c r="F15" s="20">
        <f>'[1]custos unitários'!$G$20</f>
        <v>0</v>
      </c>
      <c r="G15" s="21">
        <f>TRUNC(F15*(1+$H$57), 2)</f>
        <v>0</v>
      </c>
      <c r="H15" s="22">
        <f>ROUND(D15*G15,2)</f>
        <v>0</v>
      </c>
      <c r="I15" s="1"/>
    </row>
    <row r="16" spans="2:9" ht="36" x14ac:dyDescent="0.3">
      <c r="B16" s="17" t="s">
        <v>26</v>
      </c>
      <c r="C16" s="18" t="s">
        <v>27</v>
      </c>
      <c r="D16" s="19">
        <v>80</v>
      </c>
      <c r="E16" s="19" t="s">
        <v>22</v>
      </c>
      <c r="F16" s="20">
        <f>'[1]custos unitários'!$G$26</f>
        <v>0</v>
      </c>
      <c r="G16" s="21">
        <f>TRUNC(F16*(1+$H$57), 2)</f>
        <v>0</v>
      </c>
      <c r="H16" s="22">
        <f>ROUND(D16*G16,2)</f>
        <v>0</v>
      </c>
      <c r="I16" s="1"/>
    </row>
    <row r="17" spans="2:9" ht="36" x14ac:dyDescent="0.3">
      <c r="B17" s="17" t="s">
        <v>28</v>
      </c>
      <c r="C17" s="23" t="s">
        <v>90</v>
      </c>
      <c r="D17" s="19">
        <v>150</v>
      </c>
      <c r="E17" s="19" t="s">
        <v>22</v>
      </c>
      <c r="F17" s="20">
        <f>'[1]custos unitários'!$G$29</f>
        <v>0</v>
      </c>
      <c r="G17" s="21">
        <f>TRUNC(F17*(1+$H$57), 2)</f>
        <v>0</v>
      </c>
      <c r="H17" s="22">
        <f>ROUND(D17*G17,2)</f>
        <v>0</v>
      </c>
      <c r="I17" s="1"/>
    </row>
    <row r="18" spans="2:9" ht="18.75" x14ac:dyDescent="0.3">
      <c r="B18" s="13">
        <v>3</v>
      </c>
      <c r="C18" s="14" t="s">
        <v>29</v>
      </c>
      <c r="D18" s="15"/>
      <c r="E18" s="15"/>
      <c r="F18" s="24"/>
      <c r="G18" s="24"/>
      <c r="H18" s="16">
        <f>SUM(H19:H26)</f>
        <v>0</v>
      </c>
      <c r="I18" s="1"/>
    </row>
    <row r="19" spans="2:9" ht="18.75" x14ac:dyDescent="0.3">
      <c r="B19" s="17" t="s">
        <v>30</v>
      </c>
      <c r="C19" s="23" t="s">
        <v>31</v>
      </c>
      <c r="D19" s="19"/>
      <c r="E19" s="19" t="s">
        <v>22</v>
      </c>
      <c r="F19" s="21">
        <f>'[1]custos unitários'!$G$33</f>
        <v>0</v>
      </c>
      <c r="G19" s="21">
        <f t="shared" ref="G19:G26" si="0">TRUNC(F19*(1+$H$57), 2)</f>
        <v>0</v>
      </c>
      <c r="H19" s="22">
        <f>ROUND(D19*G19,2)</f>
        <v>0</v>
      </c>
      <c r="I19" s="1"/>
    </row>
    <row r="20" spans="2:9" ht="18.75" x14ac:dyDescent="0.3">
      <c r="B20" s="17" t="s">
        <v>32</v>
      </c>
      <c r="C20" s="25" t="s">
        <v>33</v>
      </c>
      <c r="D20" s="19">
        <v>20</v>
      </c>
      <c r="E20" s="19" t="s">
        <v>22</v>
      </c>
      <c r="F20" s="20">
        <f>'[1]custos unitários'!$G$37</f>
        <v>0</v>
      </c>
      <c r="G20" s="21">
        <f t="shared" si="0"/>
        <v>0</v>
      </c>
      <c r="H20" s="22">
        <f t="shared" ref="H20:H44" si="1">ROUND(D20*G20,2)</f>
        <v>0</v>
      </c>
      <c r="I20" s="1"/>
    </row>
    <row r="21" spans="2:9" ht="18.75" x14ac:dyDescent="0.3">
      <c r="B21" s="17" t="s">
        <v>34</v>
      </c>
      <c r="C21" s="23" t="s">
        <v>35</v>
      </c>
      <c r="D21" s="19"/>
      <c r="E21" s="19" t="s">
        <v>22</v>
      </c>
      <c r="F21" s="21">
        <f>'[1]custos unitários'!$G$41</f>
        <v>0</v>
      </c>
      <c r="G21" s="21">
        <f t="shared" si="0"/>
        <v>0</v>
      </c>
      <c r="H21" s="22">
        <f t="shared" si="1"/>
        <v>0</v>
      </c>
      <c r="I21" s="1"/>
    </row>
    <row r="22" spans="2:9" ht="18.75" x14ac:dyDescent="0.3">
      <c r="B22" s="17" t="s">
        <v>36</v>
      </c>
      <c r="C22" s="23" t="s">
        <v>37</v>
      </c>
      <c r="D22" s="19"/>
      <c r="E22" s="19" t="s">
        <v>17</v>
      </c>
      <c r="F22" s="21">
        <f>'[1]custos unitários'!$G$44</f>
        <v>0</v>
      </c>
      <c r="G22" s="21">
        <f t="shared" si="0"/>
        <v>0</v>
      </c>
      <c r="H22" s="22">
        <f t="shared" si="1"/>
        <v>0</v>
      </c>
      <c r="I22" s="1"/>
    </row>
    <row r="23" spans="2:9" ht="18.75" x14ac:dyDescent="0.3">
      <c r="B23" s="17" t="s">
        <v>38</v>
      </c>
      <c r="C23" s="23" t="s">
        <v>39</v>
      </c>
      <c r="D23" s="19"/>
      <c r="E23" s="19" t="s">
        <v>17</v>
      </c>
      <c r="F23" s="21">
        <f>'[1]custos unitários'!$G$47</f>
        <v>0</v>
      </c>
      <c r="G23" s="21">
        <f t="shared" si="0"/>
        <v>0</v>
      </c>
      <c r="H23" s="22">
        <f t="shared" si="1"/>
        <v>0</v>
      </c>
      <c r="I23" s="1"/>
    </row>
    <row r="24" spans="2:9" ht="18.75" x14ac:dyDescent="0.3">
      <c r="B24" s="17" t="s">
        <v>40</v>
      </c>
      <c r="C24" s="23" t="s">
        <v>41</v>
      </c>
      <c r="D24" s="19"/>
      <c r="E24" s="19" t="s">
        <v>42</v>
      </c>
      <c r="F24" s="21">
        <f>'[1]custos unitários'!$G$50</f>
        <v>0</v>
      </c>
      <c r="G24" s="21">
        <f t="shared" si="0"/>
        <v>0</v>
      </c>
      <c r="H24" s="22">
        <f>ROUND(D24*G24,2)</f>
        <v>0</v>
      </c>
      <c r="I24" s="1"/>
    </row>
    <row r="25" spans="2:9" ht="18.75" x14ac:dyDescent="0.3">
      <c r="B25" s="17" t="s">
        <v>43</v>
      </c>
      <c r="C25" s="23" t="s">
        <v>44</v>
      </c>
      <c r="D25" s="19"/>
      <c r="E25" s="19" t="s">
        <v>22</v>
      </c>
      <c r="F25" s="21">
        <f>'[1]custos unitários'!$G$53</f>
        <v>0</v>
      </c>
      <c r="G25" s="21">
        <f t="shared" si="0"/>
        <v>0</v>
      </c>
      <c r="H25" s="22">
        <f t="shared" si="1"/>
        <v>0</v>
      </c>
      <c r="I25" s="1"/>
    </row>
    <row r="26" spans="2:9" ht="18.75" x14ac:dyDescent="0.3">
      <c r="B26" s="17" t="s">
        <v>45</v>
      </c>
      <c r="C26" s="25" t="s">
        <v>46</v>
      </c>
      <c r="D26" s="19"/>
      <c r="E26" s="19" t="s">
        <v>17</v>
      </c>
      <c r="F26" s="21">
        <f>'[1]custos unitários'!$G$56</f>
        <v>0</v>
      </c>
      <c r="G26" s="21">
        <f t="shared" si="0"/>
        <v>0</v>
      </c>
      <c r="H26" s="22">
        <f t="shared" si="1"/>
        <v>0</v>
      </c>
      <c r="I26" s="1"/>
    </row>
    <row r="27" spans="2:9" ht="18.75" x14ac:dyDescent="0.3">
      <c r="B27" s="13">
        <v>4</v>
      </c>
      <c r="C27" s="14" t="s">
        <v>47</v>
      </c>
      <c r="D27" s="15"/>
      <c r="E27" s="15"/>
      <c r="F27" s="24"/>
      <c r="G27" s="24"/>
      <c r="H27" s="16">
        <f>SUM(H28:H29)</f>
        <v>0</v>
      </c>
      <c r="I27" s="1"/>
    </row>
    <row r="28" spans="2:9" ht="18.75" x14ac:dyDescent="0.3">
      <c r="B28" s="17" t="s">
        <v>48</v>
      </c>
      <c r="C28" s="26" t="s">
        <v>49</v>
      </c>
      <c r="D28" s="19">
        <v>1</v>
      </c>
      <c r="E28" s="19" t="s">
        <v>42</v>
      </c>
      <c r="F28" s="20">
        <f>'[1]custos unitários'!$G$59</f>
        <v>0</v>
      </c>
      <c r="G28" s="21">
        <f>TRUNC(F28*(1+$H$57), 2)</f>
        <v>0</v>
      </c>
      <c r="H28" s="22">
        <f t="shared" si="1"/>
        <v>0</v>
      </c>
      <c r="I28" s="1"/>
    </row>
    <row r="29" spans="2:9" ht="18.75" x14ac:dyDescent="0.3">
      <c r="B29" s="17" t="s">
        <v>50</v>
      </c>
      <c r="C29" s="26" t="s">
        <v>51</v>
      </c>
      <c r="D29" s="19">
        <v>1</v>
      </c>
      <c r="E29" s="19" t="s">
        <v>42</v>
      </c>
      <c r="F29" s="20">
        <f>'[1]custos unitários'!$G$62</f>
        <v>0</v>
      </c>
      <c r="G29" s="21">
        <f>TRUNC(F29*(1+$H$57), 2)</f>
        <v>0</v>
      </c>
      <c r="H29" s="22">
        <f t="shared" si="1"/>
        <v>0</v>
      </c>
      <c r="I29" s="1"/>
    </row>
    <row r="30" spans="2:9" ht="18.75" x14ac:dyDescent="0.3">
      <c r="B30" s="13">
        <v>5</v>
      </c>
      <c r="C30" s="14" t="s">
        <v>52</v>
      </c>
      <c r="D30" s="15"/>
      <c r="E30" s="15"/>
      <c r="F30" s="15"/>
      <c r="G30" s="15"/>
      <c r="H30" s="16">
        <f>SUM(H31:H32)</f>
        <v>0</v>
      </c>
      <c r="I30" s="1"/>
    </row>
    <row r="31" spans="2:9" ht="18.75" x14ac:dyDescent="0.3">
      <c r="B31" s="17" t="s">
        <v>53</v>
      </c>
      <c r="C31" s="18" t="s">
        <v>54</v>
      </c>
      <c r="D31" s="19">
        <v>6</v>
      </c>
      <c r="E31" s="19" t="s">
        <v>55</v>
      </c>
      <c r="F31" s="20">
        <f>'[1]custos unitários'!$G$65</f>
        <v>0</v>
      </c>
      <c r="G31" s="21">
        <f>TRUNC(F31*(1+$H$57), 2)</f>
        <v>0</v>
      </c>
      <c r="H31" s="22">
        <f t="shared" si="1"/>
        <v>0</v>
      </c>
      <c r="I31" s="1"/>
    </row>
    <row r="32" spans="2:9" ht="20.25" customHeight="1" x14ac:dyDescent="0.3">
      <c r="B32" s="17" t="s">
        <v>56</v>
      </c>
      <c r="C32" s="18" t="s">
        <v>72</v>
      </c>
      <c r="D32" s="19">
        <v>24</v>
      </c>
      <c r="E32" s="19" t="s">
        <v>55</v>
      </c>
      <c r="F32" s="20">
        <f>'[1]custos unitários'!$G$68</f>
        <v>0</v>
      </c>
      <c r="G32" s="21">
        <f>TRUNC(F32*(1+$H$57), 2)</f>
        <v>0</v>
      </c>
      <c r="H32" s="22">
        <f t="shared" si="1"/>
        <v>0</v>
      </c>
      <c r="I32" s="1"/>
    </row>
    <row r="33" spans="2:9" ht="36" x14ac:dyDescent="0.3">
      <c r="B33" s="13">
        <v>6</v>
      </c>
      <c r="C33" s="14" t="s">
        <v>86</v>
      </c>
      <c r="D33" s="15"/>
      <c r="E33" s="15"/>
      <c r="F33" s="24"/>
      <c r="G33" s="24"/>
      <c r="H33" s="16">
        <f>SUM(H34:H39)</f>
        <v>0</v>
      </c>
      <c r="I33" s="1"/>
    </row>
    <row r="34" spans="2:9" ht="18.75" x14ac:dyDescent="0.3">
      <c r="B34" s="17" t="s">
        <v>57</v>
      </c>
      <c r="C34" s="18" t="s">
        <v>58</v>
      </c>
      <c r="D34" s="19">
        <v>1</v>
      </c>
      <c r="E34" s="19" t="s">
        <v>17</v>
      </c>
      <c r="F34" s="20">
        <f>'[1]custos unitários'!$G$71</f>
        <v>0</v>
      </c>
      <c r="G34" s="21">
        <f>TRUNC(F34*(1+$G$57), 2)</f>
        <v>0</v>
      </c>
      <c r="H34" s="22">
        <f t="shared" ref="H34:H39" si="2">ROUND(D34*G34,2)</f>
        <v>0</v>
      </c>
      <c r="I34" s="1"/>
    </row>
    <row r="35" spans="2:9" ht="18.75" x14ac:dyDescent="0.3">
      <c r="B35" s="17" t="s">
        <v>59</v>
      </c>
      <c r="C35" s="18" t="s">
        <v>77</v>
      </c>
      <c r="D35" s="19">
        <v>1</v>
      </c>
      <c r="E35" s="19" t="s">
        <v>17</v>
      </c>
      <c r="F35" s="20">
        <f>'[1]custos unitários'!$G$76</f>
        <v>0</v>
      </c>
      <c r="G35" s="21">
        <f>TRUNC(F35*(1+$G$57), 2)</f>
        <v>0</v>
      </c>
      <c r="H35" s="22">
        <f t="shared" si="2"/>
        <v>0</v>
      </c>
      <c r="I35" s="1"/>
    </row>
    <row r="36" spans="2:9" ht="18.75" x14ac:dyDescent="0.3">
      <c r="B36" s="17" t="s">
        <v>82</v>
      </c>
      <c r="C36" s="18" t="s">
        <v>78</v>
      </c>
      <c r="D36" s="19">
        <v>1</v>
      </c>
      <c r="E36" s="19" t="s">
        <v>17</v>
      </c>
      <c r="F36" s="20">
        <f>'[1]custos unitários'!$G$76</f>
        <v>0</v>
      </c>
      <c r="G36" s="21">
        <f>TRUNC(F36*(1+$G$57), 2)</f>
        <v>0</v>
      </c>
      <c r="H36" s="22">
        <f t="shared" si="2"/>
        <v>0</v>
      </c>
      <c r="I36" s="1"/>
    </row>
    <row r="37" spans="2:9" ht="18.75" x14ac:dyDescent="0.3">
      <c r="B37" s="17" t="s">
        <v>83</v>
      </c>
      <c r="C37" s="18" t="s">
        <v>79</v>
      </c>
      <c r="D37" s="19">
        <v>1</v>
      </c>
      <c r="E37" s="19" t="s">
        <v>17</v>
      </c>
      <c r="F37" s="20">
        <f>'[1]custos unitários'!$G$76</f>
        <v>0</v>
      </c>
      <c r="G37" s="21">
        <f t="shared" ref="G37:G38" si="3">TRUNC(F37*(1+$G$57), 2)</f>
        <v>0</v>
      </c>
      <c r="H37" s="22">
        <f t="shared" si="2"/>
        <v>0</v>
      </c>
      <c r="I37" s="1"/>
    </row>
    <row r="38" spans="2:9" ht="18.75" x14ac:dyDescent="0.3">
      <c r="B38" s="17" t="s">
        <v>84</v>
      </c>
      <c r="C38" s="18" t="s">
        <v>80</v>
      </c>
      <c r="D38" s="19">
        <v>1</v>
      </c>
      <c r="E38" s="19" t="s">
        <v>17</v>
      </c>
      <c r="F38" s="20">
        <f>'[1]custos unitários'!$G$76</f>
        <v>0</v>
      </c>
      <c r="G38" s="21">
        <f t="shared" si="3"/>
        <v>0</v>
      </c>
      <c r="H38" s="22">
        <f t="shared" si="2"/>
        <v>0</v>
      </c>
      <c r="I38" s="1"/>
    </row>
    <row r="39" spans="2:9" ht="18.75" x14ac:dyDescent="0.3">
      <c r="B39" s="17" t="s">
        <v>85</v>
      </c>
      <c r="C39" s="18" t="s">
        <v>81</v>
      </c>
      <c r="D39" s="19">
        <v>1</v>
      </c>
      <c r="E39" s="19" t="s">
        <v>17</v>
      </c>
      <c r="F39" s="20">
        <f>'[1]custos unitários'!$G$76</f>
        <v>0</v>
      </c>
      <c r="G39" s="21">
        <f>TRUNC(F39*(1+$G$57), 2)</f>
        <v>0</v>
      </c>
      <c r="H39" s="22">
        <f t="shared" si="2"/>
        <v>0</v>
      </c>
      <c r="I39" s="1"/>
    </row>
    <row r="40" spans="2:9" ht="18.75" x14ac:dyDescent="0.3">
      <c r="B40" s="13">
        <v>7</v>
      </c>
      <c r="C40" s="14" t="s">
        <v>60</v>
      </c>
      <c r="D40" s="15"/>
      <c r="E40" s="15"/>
      <c r="F40" s="24"/>
      <c r="G40" s="24"/>
      <c r="H40" s="16">
        <f>SUM(H41:H42)</f>
        <v>0</v>
      </c>
      <c r="I40" s="1"/>
    </row>
    <row r="41" spans="2:9" ht="18.75" x14ac:dyDescent="0.3">
      <c r="B41" s="17" t="s">
        <v>61</v>
      </c>
      <c r="C41" s="18" t="s">
        <v>62</v>
      </c>
      <c r="D41" s="19">
        <v>1</v>
      </c>
      <c r="E41" s="19" t="s">
        <v>17</v>
      </c>
      <c r="F41" s="20">
        <f>'[1]custos unitários'!$G$79</f>
        <v>0</v>
      </c>
      <c r="G41" s="21">
        <f>TRUNC(F41*(1+$H$57), 2)</f>
        <v>0</v>
      </c>
      <c r="H41" s="22">
        <f t="shared" si="1"/>
        <v>0</v>
      </c>
      <c r="I41" s="1"/>
    </row>
    <row r="42" spans="2:9" ht="18.75" x14ac:dyDescent="0.3">
      <c r="B42" s="17" t="s">
        <v>63</v>
      </c>
      <c r="C42" s="18" t="s">
        <v>64</v>
      </c>
      <c r="D42" s="19">
        <v>1</v>
      </c>
      <c r="E42" s="19" t="s">
        <v>17</v>
      </c>
      <c r="F42" s="20">
        <f>'[1]custos unitários'!$G$82</f>
        <v>0</v>
      </c>
      <c r="G42" s="21">
        <f>TRUNC(F42*(1+$H$57), 2)</f>
        <v>0</v>
      </c>
      <c r="H42" s="22">
        <f t="shared" si="1"/>
        <v>0</v>
      </c>
      <c r="I42" s="1"/>
    </row>
    <row r="43" spans="2:9" ht="18.75" x14ac:dyDescent="0.3">
      <c r="B43" s="13">
        <v>8</v>
      </c>
      <c r="C43" s="14" t="s">
        <v>65</v>
      </c>
      <c r="D43" s="15"/>
      <c r="E43" s="15"/>
      <c r="F43" s="24"/>
      <c r="G43" s="24"/>
      <c r="H43" s="16">
        <f>SUM(H44)</f>
        <v>0</v>
      </c>
      <c r="I43" s="1"/>
    </row>
    <row r="44" spans="2:9" ht="18.75" x14ac:dyDescent="0.3">
      <c r="B44" s="17" t="s">
        <v>66</v>
      </c>
      <c r="C44" s="18" t="s">
        <v>65</v>
      </c>
      <c r="D44" s="19">
        <v>1</v>
      </c>
      <c r="E44" s="19" t="s">
        <v>17</v>
      </c>
      <c r="F44" s="20">
        <f>'[1]custos unitários'!$G$85</f>
        <v>0</v>
      </c>
      <c r="G44" s="21">
        <f>TRUNC(F44*(1+$H$57), 2)</f>
        <v>0</v>
      </c>
      <c r="H44" s="22">
        <f t="shared" si="1"/>
        <v>0</v>
      </c>
      <c r="I44" s="1"/>
    </row>
    <row r="45" spans="2:9" ht="18.75" x14ac:dyDescent="0.3">
      <c r="B45" s="13">
        <v>9</v>
      </c>
      <c r="C45" s="14" t="s">
        <v>88</v>
      </c>
      <c r="D45" s="15"/>
      <c r="E45" s="15"/>
      <c r="F45" s="15"/>
      <c r="G45" s="15"/>
      <c r="H45" s="16">
        <f>SUM(H46)</f>
        <v>0</v>
      </c>
      <c r="I45" s="1"/>
    </row>
    <row r="46" spans="2:9" ht="18.75" x14ac:dyDescent="0.3">
      <c r="B46" s="17" t="s">
        <v>87</v>
      </c>
      <c r="C46" s="18" t="s">
        <v>89</v>
      </c>
      <c r="D46" s="19">
        <v>250</v>
      </c>
      <c r="E46" s="19" t="s">
        <v>22</v>
      </c>
      <c r="F46" s="20">
        <f>'[1]custos unitários'!$G$85</f>
        <v>0</v>
      </c>
      <c r="G46" s="21">
        <f>TRUNC(F46*(1+$H$57), 2)</f>
        <v>0</v>
      </c>
      <c r="H46" s="22">
        <f>ROUND(D46*G46,2)</f>
        <v>0</v>
      </c>
      <c r="I46" s="1"/>
    </row>
    <row r="47" spans="2:9" ht="18.75" x14ac:dyDescent="0.3">
      <c r="B47" s="49" t="s">
        <v>67</v>
      </c>
      <c r="C47" s="49"/>
      <c r="D47" s="49"/>
      <c r="E47" s="49"/>
      <c r="F47" s="39"/>
      <c r="G47" s="27"/>
      <c r="H47" s="28">
        <f>SUM(H10:H46)/2</f>
        <v>0</v>
      </c>
      <c r="I47" s="1"/>
    </row>
    <row r="48" spans="2:9" ht="18.75" x14ac:dyDescent="0.3">
      <c r="B48" s="50"/>
      <c r="C48" s="50"/>
      <c r="D48" s="50"/>
      <c r="E48" s="50"/>
      <c r="F48" s="50"/>
      <c r="G48" s="50"/>
      <c r="H48" s="50"/>
      <c r="I48" s="1"/>
    </row>
    <row r="49" spans="2:9" ht="18.75" x14ac:dyDescent="0.3">
      <c r="B49" s="51"/>
      <c r="C49" s="51"/>
      <c r="D49" s="29"/>
      <c r="E49" s="29"/>
      <c r="F49" s="29"/>
      <c r="G49" s="29"/>
      <c r="H49" s="29"/>
      <c r="I49" s="1"/>
    </row>
    <row r="50" spans="2:9" ht="18.75" x14ac:dyDescent="0.3">
      <c r="B50" s="52" t="s">
        <v>68</v>
      </c>
      <c r="C50" s="52"/>
      <c r="D50" s="52"/>
      <c r="E50" s="52"/>
      <c r="F50" s="52"/>
      <c r="G50" s="52"/>
      <c r="H50" s="52"/>
      <c r="I50" s="1"/>
    </row>
    <row r="51" spans="2:9" ht="18.75" x14ac:dyDescent="0.3">
      <c r="B51" s="3"/>
      <c r="C51" s="3"/>
      <c r="D51" s="3"/>
      <c r="E51" s="3"/>
      <c r="F51" s="30"/>
      <c r="G51" s="30"/>
      <c r="H51" s="3"/>
      <c r="I51" s="1"/>
    </row>
    <row r="52" spans="2:9" ht="18.75" x14ac:dyDescent="0.3">
      <c r="B52" s="53" t="s">
        <v>69</v>
      </c>
      <c r="C52" s="54"/>
      <c r="D52" s="54"/>
      <c r="E52" s="54"/>
      <c r="F52" s="55"/>
      <c r="G52" s="31"/>
      <c r="H52" s="32">
        <f>H47</f>
        <v>0</v>
      </c>
      <c r="I52" s="1"/>
    </row>
    <row r="53" spans="2:9" ht="18.75" x14ac:dyDescent="0.3">
      <c r="B53" s="56" t="s">
        <v>70</v>
      </c>
      <c r="C53" s="57"/>
      <c r="D53" s="57"/>
      <c r="E53" s="57"/>
      <c r="F53" s="58"/>
      <c r="G53" s="33"/>
      <c r="H53" s="34">
        <f>SUM(H52:H52)</f>
        <v>0</v>
      </c>
      <c r="I53" s="1"/>
    </row>
    <row r="54" spans="2:9" ht="18.75" x14ac:dyDescent="0.3">
      <c r="B54" s="46" t="s">
        <v>71</v>
      </c>
      <c r="C54" s="46"/>
      <c r="D54" s="46"/>
      <c r="E54" s="46"/>
      <c r="F54" s="46"/>
      <c r="G54" s="35"/>
      <c r="H54" s="36">
        <v>0.2</v>
      </c>
      <c r="I54" s="1"/>
    </row>
    <row r="55" spans="2:9" ht="18.75" x14ac:dyDescent="0.3">
      <c r="B55" s="1"/>
      <c r="C55" s="1"/>
      <c r="D55" s="1"/>
      <c r="E55" s="1"/>
      <c r="F55" s="1"/>
      <c r="G55" s="1"/>
      <c r="H55" s="1"/>
      <c r="I55" s="1"/>
    </row>
  </sheetData>
  <protectedRanges>
    <protectedRange sqref="B1:H4" name="Intervalo1"/>
  </protectedRanges>
  <mergeCells count="15">
    <mergeCell ref="B54:F54"/>
    <mergeCell ref="E3:H3"/>
    <mergeCell ref="E4:F4"/>
    <mergeCell ref="B47:F47"/>
    <mergeCell ref="B48:H48"/>
    <mergeCell ref="B49:C49"/>
    <mergeCell ref="B50:H50"/>
    <mergeCell ref="B52:F52"/>
    <mergeCell ref="B53:F53"/>
    <mergeCell ref="B1:H1"/>
    <mergeCell ref="B5:H5"/>
    <mergeCell ref="B6:B9"/>
    <mergeCell ref="C6:C9"/>
    <mergeCell ref="D6:D9"/>
    <mergeCell ref="E6:E9"/>
  </mergeCells>
  <pageMargins left="1.299212598425197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abSelected="1" topLeftCell="B34" zoomScale="85" zoomScaleNormal="85" workbookViewId="0">
      <selection activeCell="G46" sqref="G46"/>
    </sheetView>
  </sheetViews>
  <sheetFormatPr defaultRowHeight="18.75" x14ac:dyDescent="0.3"/>
  <cols>
    <col min="1" max="1" width="6.85546875" style="1" bestFit="1" customWidth="1"/>
    <col min="2" max="2" width="124.140625" style="1" customWidth="1"/>
    <col min="3" max="3" width="36.85546875" style="1" bestFit="1" customWidth="1"/>
    <col min="4" max="4" width="12.140625" style="1" bestFit="1" customWidth="1"/>
    <col min="5" max="7" width="15.7109375" style="1" bestFit="1" customWidth="1"/>
    <col min="8" max="16384" width="9.140625" style="1"/>
  </cols>
  <sheetData>
    <row r="1" spans="1:7" x14ac:dyDescent="0.3">
      <c r="A1" s="38" t="s">
        <v>76</v>
      </c>
      <c r="B1" s="38"/>
      <c r="C1" s="38"/>
      <c r="D1" s="38"/>
      <c r="E1" s="38"/>
      <c r="F1" s="38"/>
      <c r="G1" s="38"/>
    </row>
    <row r="2" spans="1:7" ht="19.5" thickBot="1" x14ac:dyDescent="0.35">
      <c r="B2" s="2" t="s">
        <v>74</v>
      </c>
      <c r="D2" s="3"/>
      <c r="E2" s="3"/>
      <c r="F2" s="3"/>
      <c r="G2" s="3"/>
    </row>
    <row r="3" spans="1:7" ht="19.5" thickBot="1" x14ac:dyDescent="0.35">
      <c r="A3" s="4"/>
      <c r="B3" s="5"/>
      <c r="C3" s="6" t="s">
        <v>0</v>
      </c>
      <c r="D3" s="47"/>
      <c r="E3" s="47"/>
      <c r="F3" s="47"/>
      <c r="G3" s="48"/>
    </row>
    <row r="4" spans="1:7" ht="19.5" thickBot="1" x14ac:dyDescent="0.35">
      <c r="A4" s="4"/>
      <c r="B4" s="5"/>
      <c r="C4" s="6" t="s">
        <v>1</v>
      </c>
      <c r="D4" s="47"/>
      <c r="E4" s="48"/>
      <c r="F4" s="7" t="s">
        <v>2</v>
      </c>
      <c r="G4" s="8"/>
    </row>
    <row r="5" spans="1:7" x14ac:dyDescent="0.3">
      <c r="A5" s="39" t="s">
        <v>3</v>
      </c>
      <c r="B5" s="40"/>
      <c r="C5" s="40"/>
      <c r="D5" s="40"/>
      <c r="E5" s="40"/>
      <c r="F5" s="40"/>
      <c r="G5" s="59"/>
    </row>
    <row r="6" spans="1:7" x14ac:dyDescent="0.3">
      <c r="A6" s="43" t="s">
        <v>4</v>
      </c>
      <c r="B6" s="43" t="s">
        <v>5</v>
      </c>
      <c r="C6" s="43" t="s">
        <v>6</v>
      </c>
      <c r="D6" s="43" t="s">
        <v>7</v>
      </c>
      <c r="E6" s="9"/>
      <c r="F6" s="9"/>
      <c r="G6" s="9"/>
    </row>
    <row r="7" spans="1:7" x14ac:dyDescent="0.3">
      <c r="A7" s="44"/>
      <c r="B7" s="44"/>
      <c r="C7" s="44"/>
      <c r="D7" s="44"/>
      <c r="E7" s="10" t="s">
        <v>8</v>
      </c>
      <c r="F7" s="10" t="s">
        <v>9</v>
      </c>
      <c r="G7" s="11" t="s">
        <v>9</v>
      </c>
    </row>
    <row r="8" spans="1:7" x14ac:dyDescent="0.3">
      <c r="A8" s="44"/>
      <c r="B8" s="44"/>
      <c r="C8" s="44"/>
      <c r="D8" s="44"/>
      <c r="E8" s="11" t="s">
        <v>10</v>
      </c>
      <c r="F8" s="11" t="s">
        <v>10</v>
      </c>
      <c r="G8" s="10" t="s">
        <v>11</v>
      </c>
    </row>
    <row r="9" spans="1:7" x14ac:dyDescent="0.3">
      <c r="A9" s="45"/>
      <c r="B9" s="45"/>
      <c r="C9" s="45"/>
      <c r="D9" s="45"/>
      <c r="E9" s="12" t="s">
        <v>12</v>
      </c>
      <c r="F9" s="12" t="s">
        <v>13</v>
      </c>
      <c r="G9" s="12"/>
    </row>
    <row r="10" spans="1:7" x14ac:dyDescent="0.3">
      <c r="A10" s="13">
        <v>1</v>
      </c>
      <c r="B10" s="14" t="s">
        <v>14</v>
      </c>
      <c r="C10" s="15"/>
      <c r="D10" s="15"/>
      <c r="E10" s="15"/>
      <c r="F10" s="15"/>
      <c r="G10" s="16">
        <f>SUM(G11)</f>
        <v>0</v>
      </c>
    </row>
    <row r="11" spans="1:7" x14ac:dyDescent="0.3">
      <c r="A11" s="17" t="s">
        <v>15</v>
      </c>
      <c r="B11" s="18" t="s">
        <v>16</v>
      </c>
      <c r="C11" s="19">
        <v>1</v>
      </c>
      <c r="D11" s="19" t="s">
        <v>17</v>
      </c>
      <c r="E11" s="20">
        <f>'[1]custos unitários'!$G$11</f>
        <v>0</v>
      </c>
      <c r="F11" s="21">
        <f>TRUNC(E11*(1+$G$57), 2)</f>
        <v>0</v>
      </c>
      <c r="G11" s="22">
        <f>ROUND(C11*F11,2)</f>
        <v>0</v>
      </c>
    </row>
    <row r="12" spans="1:7" x14ac:dyDescent="0.3">
      <c r="A12" s="13" t="s">
        <v>18</v>
      </c>
      <c r="B12" s="14" t="s">
        <v>19</v>
      </c>
      <c r="C12" s="15"/>
      <c r="D12" s="15"/>
      <c r="E12" s="15"/>
      <c r="F12" s="15"/>
      <c r="G12" s="16">
        <f>SUM(G13:G17)</f>
        <v>0</v>
      </c>
    </row>
    <row r="13" spans="1:7" ht="36" x14ac:dyDescent="0.3">
      <c r="A13" s="17" t="s">
        <v>20</v>
      </c>
      <c r="B13" s="18" t="s">
        <v>21</v>
      </c>
      <c r="C13" s="19"/>
      <c r="D13" s="19" t="s">
        <v>22</v>
      </c>
      <c r="E13" s="21">
        <f>'[1]custos unitários'!$G$15</f>
        <v>0</v>
      </c>
      <c r="F13" s="21">
        <f>TRUNC(E13*(1+$G$57), 2)</f>
        <v>0</v>
      </c>
      <c r="G13" s="22">
        <f>ROUND(C13*F13,2)</f>
        <v>0</v>
      </c>
    </row>
    <row r="14" spans="1:7" ht="36" x14ac:dyDescent="0.3">
      <c r="A14" s="17" t="s">
        <v>23</v>
      </c>
      <c r="B14" s="18" t="s">
        <v>24</v>
      </c>
      <c r="C14" s="19"/>
      <c r="D14" s="19" t="s">
        <v>22</v>
      </c>
      <c r="E14" s="21">
        <f>'[1]custos unitários'!$G$20</f>
        <v>0</v>
      </c>
      <c r="F14" s="21">
        <f>TRUNC(E14*(1+$G$57), 2)</f>
        <v>0</v>
      </c>
      <c r="G14" s="22">
        <f>ROUND(C14*F14,2)</f>
        <v>0</v>
      </c>
    </row>
    <row r="15" spans="1:7" ht="36" x14ac:dyDescent="0.3">
      <c r="A15" s="17" t="s">
        <v>25</v>
      </c>
      <c r="B15" s="23" t="s">
        <v>73</v>
      </c>
      <c r="C15" s="19">
        <v>20</v>
      </c>
      <c r="D15" s="19" t="s">
        <v>22</v>
      </c>
      <c r="E15" s="20">
        <f>'[1]custos unitários'!$G$20</f>
        <v>0</v>
      </c>
      <c r="F15" s="21">
        <f>TRUNC(E15*(1+$G$57), 2)</f>
        <v>0</v>
      </c>
      <c r="G15" s="22">
        <f>ROUND(C15*F15,2)</f>
        <v>0</v>
      </c>
    </row>
    <row r="16" spans="1:7" ht="36" x14ac:dyDescent="0.3">
      <c r="A16" s="17" t="s">
        <v>26</v>
      </c>
      <c r="B16" s="18" t="s">
        <v>27</v>
      </c>
      <c r="C16" s="19">
        <v>80</v>
      </c>
      <c r="D16" s="19" t="s">
        <v>22</v>
      </c>
      <c r="E16" s="20">
        <f>'[1]custos unitários'!$G$26</f>
        <v>0</v>
      </c>
      <c r="F16" s="21">
        <f>TRUNC(E16*(1+$G$57), 2)</f>
        <v>0</v>
      </c>
      <c r="G16" s="22">
        <f>ROUND(C16*F16,2)</f>
        <v>0</v>
      </c>
    </row>
    <row r="17" spans="1:7" ht="36" x14ac:dyDescent="0.3">
      <c r="A17" s="17" t="s">
        <v>28</v>
      </c>
      <c r="B17" s="23" t="s">
        <v>90</v>
      </c>
      <c r="C17" s="19">
        <v>150</v>
      </c>
      <c r="D17" s="19" t="s">
        <v>22</v>
      </c>
      <c r="E17" s="20">
        <f>'[1]custos unitários'!$G$29</f>
        <v>0</v>
      </c>
      <c r="F17" s="21">
        <f>TRUNC(E17*(1+$G$57), 2)</f>
        <v>0</v>
      </c>
      <c r="G17" s="22">
        <f>ROUND(C17*F17,2)</f>
        <v>0</v>
      </c>
    </row>
    <row r="18" spans="1:7" x14ac:dyDescent="0.3">
      <c r="A18" s="13">
        <v>3</v>
      </c>
      <c r="B18" s="14" t="s">
        <v>29</v>
      </c>
      <c r="C18" s="15"/>
      <c r="D18" s="15"/>
      <c r="E18" s="24"/>
      <c r="F18" s="24"/>
      <c r="G18" s="16">
        <f>SUM(G19:G26)</f>
        <v>0</v>
      </c>
    </row>
    <row r="19" spans="1:7" x14ac:dyDescent="0.3">
      <c r="A19" s="17" t="s">
        <v>30</v>
      </c>
      <c r="B19" s="23" t="s">
        <v>31</v>
      </c>
      <c r="C19" s="19"/>
      <c r="D19" s="19" t="s">
        <v>22</v>
      </c>
      <c r="E19" s="21">
        <f>'[1]custos unitários'!$G$33</f>
        <v>0</v>
      </c>
      <c r="F19" s="21">
        <f t="shared" ref="F19:F26" si="0">TRUNC(E19*(1+$G$57), 2)</f>
        <v>0</v>
      </c>
      <c r="G19" s="22">
        <f>ROUND(C19*F19,2)</f>
        <v>0</v>
      </c>
    </row>
    <row r="20" spans="1:7" ht="36" x14ac:dyDescent="0.3">
      <c r="A20" s="17" t="s">
        <v>32</v>
      </c>
      <c r="B20" s="25" t="s">
        <v>33</v>
      </c>
      <c r="C20" s="19">
        <v>20</v>
      </c>
      <c r="D20" s="19" t="s">
        <v>22</v>
      </c>
      <c r="E20" s="20">
        <f>'[1]custos unitários'!$G$37</f>
        <v>0</v>
      </c>
      <c r="F20" s="21">
        <f t="shared" si="0"/>
        <v>0</v>
      </c>
      <c r="G20" s="22">
        <f t="shared" ref="G20:G44" si="1">ROUND(C20*F20,2)</f>
        <v>0</v>
      </c>
    </row>
    <row r="21" spans="1:7" x14ac:dyDescent="0.3">
      <c r="A21" s="17" t="s">
        <v>34</v>
      </c>
      <c r="B21" s="23" t="s">
        <v>35</v>
      </c>
      <c r="C21" s="19"/>
      <c r="D21" s="19" t="s">
        <v>22</v>
      </c>
      <c r="E21" s="21">
        <f>'[1]custos unitários'!$G$41</f>
        <v>0</v>
      </c>
      <c r="F21" s="21">
        <f t="shared" si="0"/>
        <v>0</v>
      </c>
      <c r="G21" s="22">
        <f t="shared" si="1"/>
        <v>0</v>
      </c>
    </row>
    <row r="22" spans="1:7" x14ac:dyDescent="0.3">
      <c r="A22" s="17" t="s">
        <v>36</v>
      </c>
      <c r="B22" s="23" t="s">
        <v>37</v>
      </c>
      <c r="C22" s="19"/>
      <c r="D22" s="19" t="s">
        <v>17</v>
      </c>
      <c r="E22" s="21">
        <f>'[1]custos unitários'!$G$44</f>
        <v>0</v>
      </c>
      <c r="F22" s="21">
        <f t="shared" si="0"/>
        <v>0</v>
      </c>
      <c r="G22" s="22">
        <f t="shared" si="1"/>
        <v>0</v>
      </c>
    </row>
    <row r="23" spans="1:7" ht="36" x14ac:dyDescent="0.3">
      <c r="A23" s="17" t="s">
        <v>38</v>
      </c>
      <c r="B23" s="23" t="s">
        <v>39</v>
      </c>
      <c r="C23" s="19"/>
      <c r="D23" s="19" t="s">
        <v>17</v>
      </c>
      <c r="E23" s="21">
        <f>'[1]custos unitários'!$G$47</f>
        <v>0</v>
      </c>
      <c r="F23" s="21">
        <f t="shared" si="0"/>
        <v>0</v>
      </c>
      <c r="G23" s="22">
        <f t="shared" si="1"/>
        <v>0</v>
      </c>
    </row>
    <row r="24" spans="1:7" ht="36" x14ac:dyDescent="0.3">
      <c r="A24" s="17" t="s">
        <v>40</v>
      </c>
      <c r="B24" s="23" t="s">
        <v>41</v>
      </c>
      <c r="C24" s="19"/>
      <c r="D24" s="19" t="s">
        <v>42</v>
      </c>
      <c r="E24" s="21">
        <f>'[1]custos unitários'!$G$50</f>
        <v>0</v>
      </c>
      <c r="F24" s="21">
        <f t="shared" si="0"/>
        <v>0</v>
      </c>
      <c r="G24" s="22">
        <f>ROUND(C24*F24,2)</f>
        <v>0</v>
      </c>
    </row>
    <row r="25" spans="1:7" ht="36" x14ac:dyDescent="0.3">
      <c r="A25" s="17" t="s">
        <v>43</v>
      </c>
      <c r="B25" s="23" t="s">
        <v>44</v>
      </c>
      <c r="C25" s="19"/>
      <c r="D25" s="19" t="s">
        <v>22</v>
      </c>
      <c r="E25" s="21">
        <f>'[1]custos unitários'!$G$53</f>
        <v>0</v>
      </c>
      <c r="F25" s="21">
        <f t="shared" si="0"/>
        <v>0</v>
      </c>
      <c r="G25" s="22">
        <f t="shared" si="1"/>
        <v>0</v>
      </c>
    </row>
    <row r="26" spans="1:7" x14ac:dyDescent="0.3">
      <c r="A26" s="17" t="s">
        <v>45</v>
      </c>
      <c r="B26" s="25" t="s">
        <v>46</v>
      </c>
      <c r="C26" s="19"/>
      <c r="D26" s="19" t="s">
        <v>17</v>
      </c>
      <c r="E26" s="21">
        <f>'[1]custos unitários'!$G$56</f>
        <v>0</v>
      </c>
      <c r="F26" s="21">
        <f t="shared" si="0"/>
        <v>0</v>
      </c>
      <c r="G26" s="22">
        <f t="shared" si="1"/>
        <v>0</v>
      </c>
    </row>
    <row r="27" spans="1:7" x14ac:dyDescent="0.3">
      <c r="A27" s="13">
        <v>4</v>
      </c>
      <c r="B27" s="14" t="s">
        <v>47</v>
      </c>
      <c r="C27" s="15"/>
      <c r="D27" s="15"/>
      <c r="E27" s="24"/>
      <c r="F27" s="24"/>
      <c r="G27" s="16">
        <f>SUM(G28:G29)</f>
        <v>0</v>
      </c>
    </row>
    <row r="28" spans="1:7" x14ac:dyDescent="0.3">
      <c r="A28" s="17" t="s">
        <v>48</v>
      </c>
      <c r="B28" s="26" t="s">
        <v>49</v>
      </c>
      <c r="C28" s="19">
        <v>1</v>
      </c>
      <c r="D28" s="19" t="s">
        <v>42</v>
      </c>
      <c r="E28" s="20">
        <f>'[1]custos unitários'!$G$59</f>
        <v>0</v>
      </c>
      <c r="F28" s="21">
        <f>TRUNC(E28*(1+$G$57), 2)</f>
        <v>0</v>
      </c>
      <c r="G28" s="22">
        <f t="shared" si="1"/>
        <v>0</v>
      </c>
    </row>
    <row r="29" spans="1:7" x14ac:dyDescent="0.3">
      <c r="A29" s="17" t="s">
        <v>50</v>
      </c>
      <c r="B29" s="26" t="s">
        <v>51</v>
      </c>
      <c r="C29" s="19">
        <v>1</v>
      </c>
      <c r="D29" s="19" t="s">
        <v>42</v>
      </c>
      <c r="E29" s="20">
        <f>'[1]custos unitários'!$G$62</f>
        <v>0</v>
      </c>
      <c r="F29" s="21">
        <f>TRUNC(E29*(1+$G$57), 2)</f>
        <v>0</v>
      </c>
      <c r="G29" s="22">
        <f t="shared" si="1"/>
        <v>0</v>
      </c>
    </row>
    <row r="30" spans="1:7" x14ac:dyDescent="0.3">
      <c r="A30" s="13">
        <v>5</v>
      </c>
      <c r="B30" s="14" t="s">
        <v>52</v>
      </c>
      <c r="C30" s="15"/>
      <c r="D30" s="15"/>
      <c r="E30" s="15"/>
      <c r="F30" s="15"/>
      <c r="G30" s="16">
        <f>SUM(G31:G32)</f>
        <v>0</v>
      </c>
    </row>
    <row r="31" spans="1:7" x14ac:dyDescent="0.3">
      <c r="A31" s="17" t="s">
        <v>53</v>
      </c>
      <c r="B31" s="18" t="s">
        <v>54</v>
      </c>
      <c r="C31" s="19">
        <v>6</v>
      </c>
      <c r="D31" s="19" t="s">
        <v>55</v>
      </c>
      <c r="E31" s="20">
        <f>'[1]custos unitários'!$G$65</f>
        <v>0</v>
      </c>
      <c r="F31" s="21">
        <f>TRUNC(E31*(1+$G$57), 2)</f>
        <v>0</v>
      </c>
      <c r="G31" s="22">
        <f t="shared" si="1"/>
        <v>0</v>
      </c>
    </row>
    <row r="32" spans="1:7" ht="36" x14ac:dyDescent="0.3">
      <c r="A32" s="17" t="s">
        <v>56</v>
      </c>
      <c r="B32" s="18" t="s">
        <v>72</v>
      </c>
      <c r="C32" s="19">
        <v>24</v>
      </c>
      <c r="D32" s="19" t="s">
        <v>55</v>
      </c>
      <c r="E32" s="20">
        <f>'[1]custos unitários'!$G$68</f>
        <v>0</v>
      </c>
      <c r="F32" s="21">
        <f>TRUNC(E32*(1+$G$57), 2)</f>
        <v>0</v>
      </c>
      <c r="G32" s="22">
        <f t="shared" si="1"/>
        <v>0</v>
      </c>
    </row>
    <row r="33" spans="1:7" ht="36" x14ac:dyDescent="0.3">
      <c r="A33" s="13">
        <v>6</v>
      </c>
      <c r="B33" s="14" t="s">
        <v>86</v>
      </c>
      <c r="C33" s="15"/>
      <c r="D33" s="15"/>
      <c r="E33" s="24"/>
      <c r="F33" s="24"/>
      <c r="G33" s="16">
        <f>SUM(G34:G39)</f>
        <v>0</v>
      </c>
    </row>
    <row r="34" spans="1:7" customFormat="1" ht="18" customHeight="1" x14ac:dyDescent="0.25">
      <c r="A34" s="17" t="s">
        <v>57</v>
      </c>
      <c r="B34" s="18" t="s">
        <v>58</v>
      </c>
      <c r="C34" s="19">
        <v>1</v>
      </c>
      <c r="D34" s="19" t="s">
        <v>17</v>
      </c>
      <c r="E34" s="20">
        <f>'[1]custos unitários'!$G$71</f>
        <v>0</v>
      </c>
      <c r="F34" s="21">
        <f>TRUNC(E34*(1+$G$57), 2)</f>
        <v>0</v>
      </c>
      <c r="G34" s="22">
        <f t="shared" ref="G34:G39" si="2">ROUND(C34*F34,2)</f>
        <v>0</v>
      </c>
    </row>
    <row r="35" spans="1:7" customFormat="1" ht="18" customHeight="1" x14ac:dyDescent="0.25">
      <c r="A35" s="17" t="s">
        <v>59</v>
      </c>
      <c r="B35" s="18" t="s">
        <v>77</v>
      </c>
      <c r="C35" s="19">
        <v>1</v>
      </c>
      <c r="D35" s="19" t="s">
        <v>17</v>
      </c>
      <c r="E35" s="20">
        <f>'[1]custos unitários'!$G$76</f>
        <v>0</v>
      </c>
      <c r="F35" s="21">
        <f>TRUNC(E35*(1+$G$57), 2)</f>
        <v>0</v>
      </c>
      <c r="G35" s="22">
        <f t="shared" si="2"/>
        <v>0</v>
      </c>
    </row>
    <row r="36" spans="1:7" customFormat="1" ht="18" customHeight="1" x14ac:dyDescent="0.25">
      <c r="A36" s="17" t="s">
        <v>82</v>
      </c>
      <c r="B36" s="18" t="s">
        <v>78</v>
      </c>
      <c r="C36" s="19">
        <v>1</v>
      </c>
      <c r="D36" s="19" t="s">
        <v>17</v>
      </c>
      <c r="E36" s="20">
        <f>'[1]custos unitários'!$G$76</f>
        <v>0</v>
      </c>
      <c r="F36" s="21">
        <f>TRUNC(E36*(1+$G$57), 2)</f>
        <v>0</v>
      </c>
      <c r="G36" s="22">
        <f t="shared" si="2"/>
        <v>0</v>
      </c>
    </row>
    <row r="37" spans="1:7" customFormat="1" ht="18" customHeight="1" x14ac:dyDescent="0.25">
      <c r="A37" s="17" t="s">
        <v>83</v>
      </c>
      <c r="B37" s="18" t="s">
        <v>79</v>
      </c>
      <c r="C37" s="19">
        <v>1</v>
      </c>
      <c r="D37" s="19" t="s">
        <v>17</v>
      </c>
      <c r="E37" s="20">
        <f>'[1]custos unitários'!$G$76</f>
        <v>0</v>
      </c>
      <c r="F37" s="21">
        <f t="shared" ref="F37:F38" si="3">TRUNC(E37*(1+$G$57), 2)</f>
        <v>0</v>
      </c>
      <c r="G37" s="22">
        <f t="shared" si="2"/>
        <v>0</v>
      </c>
    </row>
    <row r="38" spans="1:7" customFormat="1" ht="18" customHeight="1" x14ac:dyDescent="0.25">
      <c r="A38" s="17" t="s">
        <v>84</v>
      </c>
      <c r="B38" s="18" t="s">
        <v>80</v>
      </c>
      <c r="C38" s="19">
        <v>1</v>
      </c>
      <c r="D38" s="19" t="s">
        <v>17</v>
      </c>
      <c r="E38" s="20">
        <f>'[1]custos unitários'!$G$76</f>
        <v>0</v>
      </c>
      <c r="F38" s="21">
        <f t="shared" si="3"/>
        <v>0</v>
      </c>
      <c r="G38" s="22">
        <f t="shared" si="2"/>
        <v>0</v>
      </c>
    </row>
    <row r="39" spans="1:7" customFormat="1" ht="18" customHeight="1" x14ac:dyDescent="0.25">
      <c r="A39" s="17" t="s">
        <v>85</v>
      </c>
      <c r="B39" s="18" t="s">
        <v>81</v>
      </c>
      <c r="C39" s="19">
        <v>1</v>
      </c>
      <c r="D39" s="19" t="s">
        <v>17</v>
      </c>
      <c r="E39" s="20">
        <f>'[1]custos unitários'!$G$76</f>
        <v>0</v>
      </c>
      <c r="F39" s="21">
        <f>TRUNC(E39*(1+$G$57), 2)</f>
        <v>0</v>
      </c>
      <c r="G39" s="22">
        <f t="shared" si="2"/>
        <v>0</v>
      </c>
    </row>
    <row r="40" spans="1:7" ht="18" customHeight="1" x14ac:dyDescent="0.3">
      <c r="A40" s="13">
        <v>7</v>
      </c>
      <c r="B40" s="14" t="s">
        <v>60</v>
      </c>
      <c r="C40" s="15"/>
      <c r="D40" s="15"/>
      <c r="E40" s="24"/>
      <c r="F40" s="24"/>
      <c r="G40" s="16">
        <f>SUM(G41:G42)</f>
        <v>0</v>
      </c>
    </row>
    <row r="41" spans="1:7" ht="18" customHeight="1" x14ac:dyDescent="0.3">
      <c r="A41" s="17" t="s">
        <v>61</v>
      </c>
      <c r="B41" s="18" t="s">
        <v>62</v>
      </c>
      <c r="C41" s="19">
        <v>1</v>
      </c>
      <c r="D41" s="19" t="s">
        <v>17</v>
      </c>
      <c r="E41" s="20">
        <f>'[1]custos unitários'!$G$79</f>
        <v>0</v>
      </c>
      <c r="F41" s="21">
        <f>TRUNC(E41*(1+$G$57), 2)</f>
        <v>0</v>
      </c>
      <c r="G41" s="22">
        <f t="shared" si="1"/>
        <v>0</v>
      </c>
    </row>
    <row r="42" spans="1:7" ht="18" customHeight="1" x14ac:dyDescent="0.3">
      <c r="A42" s="17" t="s">
        <v>63</v>
      </c>
      <c r="B42" s="18" t="s">
        <v>64</v>
      </c>
      <c r="C42" s="19">
        <v>1</v>
      </c>
      <c r="D42" s="19" t="s">
        <v>17</v>
      </c>
      <c r="E42" s="20">
        <f>'[1]custos unitários'!$G$82</f>
        <v>0</v>
      </c>
      <c r="F42" s="21">
        <f>TRUNC(E42*(1+$G$57), 2)</f>
        <v>0</v>
      </c>
      <c r="G42" s="22">
        <f t="shared" si="1"/>
        <v>0</v>
      </c>
    </row>
    <row r="43" spans="1:7" ht="18" customHeight="1" x14ac:dyDescent="0.3">
      <c r="A43" s="13">
        <v>8</v>
      </c>
      <c r="B43" s="14" t="s">
        <v>65</v>
      </c>
      <c r="C43" s="15"/>
      <c r="D43" s="15"/>
      <c r="E43" s="24"/>
      <c r="F43" s="24"/>
      <c r="G43" s="16">
        <f>SUM(G44)</f>
        <v>0</v>
      </c>
    </row>
    <row r="44" spans="1:7" x14ac:dyDescent="0.3">
      <c r="A44" s="17" t="s">
        <v>66</v>
      </c>
      <c r="B44" s="18" t="s">
        <v>65</v>
      </c>
      <c r="C44" s="19">
        <v>1</v>
      </c>
      <c r="D44" s="19" t="s">
        <v>17</v>
      </c>
      <c r="E44" s="20">
        <f>'[1]custos unitários'!$G$85</f>
        <v>0</v>
      </c>
      <c r="F44" s="21">
        <f>TRUNC(E44*(1+$G$57), 2)</f>
        <v>0</v>
      </c>
      <c r="G44" s="22">
        <f t="shared" si="1"/>
        <v>0</v>
      </c>
    </row>
    <row r="45" spans="1:7" ht="18" customHeight="1" x14ac:dyDescent="0.3">
      <c r="A45" s="13">
        <v>9</v>
      </c>
      <c r="B45" s="14" t="s">
        <v>88</v>
      </c>
      <c r="C45" s="15"/>
      <c r="D45" s="15"/>
      <c r="E45" s="15"/>
      <c r="F45" s="15"/>
      <c r="G45" s="16">
        <f>SUM(G46)</f>
        <v>0</v>
      </c>
    </row>
    <row r="46" spans="1:7" x14ac:dyDescent="0.3">
      <c r="A46" s="17" t="s">
        <v>87</v>
      </c>
      <c r="B46" s="18" t="s">
        <v>89</v>
      </c>
      <c r="C46" s="19">
        <v>250</v>
      </c>
      <c r="D46" s="19" t="s">
        <v>22</v>
      </c>
      <c r="E46" s="20">
        <f>'[1]custos unitários'!$G$85</f>
        <v>0</v>
      </c>
      <c r="F46" s="21">
        <f>TRUNC(E46*(1+$H$57), 2)</f>
        <v>0</v>
      </c>
      <c r="G46" s="22">
        <f t="shared" ref="G46" si="4">ROUND(C46*F46,2)</f>
        <v>0</v>
      </c>
    </row>
    <row r="47" spans="1:7" x14ac:dyDescent="0.3">
      <c r="A47" s="49" t="s">
        <v>67</v>
      </c>
      <c r="B47" s="49"/>
      <c r="C47" s="49"/>
      <c r="D47" s="49"/>
      <c r="E47" s="39"/>
      <c r="F47" s="27"/>
      <c r="G47" s="28">
        <f>SUM(G10:G46)/2</f>
        <v>0</v>
      </c>
    </row>
    <row r="48" spans="1:7" x14ac:dyDescent="0.3">
      <c r="A48" s="50"/>
      <c r="B48" s="50"/>
      <c r="C48" s="50"/>
      <c r="D48" s="50"/>
      <c r="E48" s="50"/>
      <c r="F48" s="50"/>
      <c r="G48" s="50"/>
    </row>
    <row r="49" spans="1:7" x14ac:dyDescent="0.3">
      <c r="A49" s="51"/>
      <c r="B49" s="51"/>
      <c r="C49" s="29"/>
      <c r="D49" s="29"/>
      <c r="E49" s="29"/>
      <c r="F49" s="29"/>
      <c r="G49" s="29"/>
    </row>
    <row r="50" spans="1:7" x14ac:dyDescent="0.3">
      <c r="A50" s="52" t="s">
        <v>68</v>
      </c>
      <c r="B50" s="52"/>
      <c r="C50" s="52"/>
      <c r="D50" s="52"/>
      <c r="E50" s="52"/>
      <c r="F50" s="52"/>
      <c r="G50" s="52"/>
    </row>
    <row r="51" spans="1:7" x14ac:dyDescent="0.3">
      <c r="A51" s="3"/>
      <c r="B51" s="3"/>
      <c r="C51" s="3"/>
      <c r="D51" s="3"/>
      <c r="E51" s="30"/>
      <c r="F51" s="30"/>
      <c r="G51" s="3"/>
    </row>
    <row r="52" spans="1:7" x14ac:dyDescent="0.3">
      <c r="A52" s="53" t="s">
        <v>69</v>
      </c>
      <c r="B52" s="54"/>
      <c r="C52" s="54"/>
      <c r="D52" s="54"/>
      <c r="E52" s="55"/>
      <c r="F52" s="31"/>
      <c r="G52" s="32">
        <f>G47</f>
        <v>0</v>
      </c>
    </row>
    <row r="53" spans="1:7" x14ac:dyDescent="0.3">
      <c r="A53" s="56" t="s">
        <v>70</v>
      </c>
      <c r="B53" s="57"/>
      <c r="C53" s="57"/>
      <c r="D53" s="57"/>
      <c r="E53" s="58"/>
      <c r="F53" s="33"/>
      <c r="G53" s="34">
        <f>SUM(G52:G52)</f>
        <v>0</v>
      </c>
    </row>
    <row r="54" spans="1:7" x14ac:dyDescent="0.3">
      <c r="A54" s="46" t="s">
        <v>71</v>
      </c>
      <c r="B54" s="46"/>
      <c r="C54" s="46"/>
      <c r="D54" s="46"/>
      <c r="E54" s="46"/>
      <c r="F54" s="35"/>
      <c r="G54" s="37">
        <v>0.2</v>
      </c>
    </row>
  </sheetData>
  <protectedRanges>
    <protectedRange sqref="A1:G1 A3:B4 A2 C2:G2" name="Intervalo1"/>
    <protectedRange sqref="B2" name="Intervalo1_1"/>
    <protectedRange sqref="C3:G4" name="Intervalo1_2"/>
  </protectedRanges>
  <mergeCells count="15">
    <mergeCell ref="A54:E54"/>
    <mergeCell ref="A47:E47"/>
    <mergeCell ref="A48:G48"/>
    <mergeCell ref="A49:B49"/>
    <mergeCell ref="A50:G50"/>
    <mergeCell ref="A52:E52"/>
    <mergeCell ref="A53:E53"/>
    <mergeCell ref="A1:G1"/>
    <mergeCell ref="D3:G3"/>
    <mergeCell ref="D4:E4"/>
    <mergeCell ref="A5:G5"/>
    <mergeCell ref="A6:A9"/>
    <mergeCell ref="B6:B9"/>
    <mergeCell ref="C6:C9"/>
    <mergeCell ref="D6:D9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Reserva São João</vt:lpstr>
      <vt:lpstr>Ressaca do Guerrilha</vt:lpstr>
      <vt:lpstr>'Reserva São João'!Area_de_impressao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Juliana</cp:lastModifiedBy>
  <cp:lastPrinted>2021-04-14T12:32:51Z</cp:lastPrinted>
  <dcterms:created xsi:type="dcterms:W3CDTF">2021-03-08T17:01:04Z</dcterms:created>
  <dcterms:modified xsi:type="dcterms:W3CDTF">2021-07-23T14:13:21Z</dcterms:modified>
</cp:coreProperties>
</file>